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55" windowHeight="7935"/>
  </bookViews>
  <sheets>
    <sheet name="Вар.2" sheetId="10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P10" i="10"/>
  <c r="R11"/>
  <c r="B11"/>
  <c r="J10"/>
  <c r="K10" s="1"/>
  <c r="C10"/>
  <c r="J9"/>
  <c r="K9" s="1"/>
  <c r="P9" s="1"/>
  <c r="C9"/>
  <c r="J8"/>
  <c r="K8" s="1"/>
  <c r="C8"/>
  <c r="J7"/>
  <c r="K7" s="1"/>
  <c r="C7"/>
  <c r="J6"/>
  <c r="K6" s="1"/>
  <c r="C6"/>
  <c r="C11" l="1"/>
  <c r="M6"/>
  <c r="P6"/>
  <c r="M7"/>
  <c r="N7" s="1"/>
  <c r="Q7" s="1"/>
  <c r="S7" s="1"/>
  <c r="M8"/>
  <c r="N8" s="1"/>
  <c r="P8"/>
  <c r="Q8" s="1"/>
  <c r="M9"/>
  <c r="N9" s="1"/>
  <c r="Q9" s="1"/>
  <c r="M10"/>
  <c r="N10" s="1"/>
  <c r="K11"/>
  <c r="Q10" l="1"/>
  <c r="S10" s="1"/>
  <c r="S9"/>
  <c r="M11"/>
  <c r="N6"/>
  <c r="S8"/>
  <c r="P11"/>
  <c r="N11" l="1"/>
  <c r="Q6"/>
  <c r="Q11" l="1"/>
  <c r="S6"/>
  <c r="S11" s="1"/>
</calcChain>
</file>

<file path=xl/sharedStrings.xml><?xml version="1.0" encoding="utf-8"?>
<sst xmlns="http://schemas.openxmlformats.org/spreadsheetml/2006/main" count="33" uniqueCount="32">
  <si>
    <t>Численность по штат. расписанию</t>
  </si>
  <si>
    <t>Списочная численность</t>
  </si>
  <si>
    <t>МУСПП БМР "Ритуал"</t>
  </si>
  <si>
    <t>МУП БМР "Совтех-инфо"</t>
  </si>
  <si>
    <t>МУП "СТБР"</t>
  </si>
  <si>
    <t>Наименование предприятия</t>
  </si>
  <si>
    <t>Параметры, учитывающие отраслевые особенности и показатели финансово-хозяйственной деятельности</t>
  </si>
  <si>
    <t>Показатель - среднесписочная численность работников предприятия - Параметр а1</t>
  </si>
  <si>
    <t>Показатель -  годовой объем продажи товаров, продукции, работ и услуг (выручка) - Параметр а2</t>
  </si>
  <si>
    <t>Показатель -  режим работы предприятия - Параметр а3</t>
  </si>
  <si>
    <t>Показатель - участие предприятия в жизнеобеспечении района  - Параметр а4</t>
  </si>
  <si>
    <t xml:space="preserve">МУП "Благоустройство и озеленение" </t>
  </si>
  <si>
    <t>МУП БМР "Балашовский Банно-прачечный комбинат"</t>
  </si>
  <si>
    <t>Сводный коэффициент</t>
  </si>
  <si>
    <t>%</t>
  </si>
  <si>
    <t>при МРОТ 7800</t>
  </si>
  <si>
    <t>Ежеквартальная премия (30%)</t>
  </si>
  <si>
    <t>Ежеквартальная премия (1/3)</t>
  </si>
  <si>
    <t>Сумма</t>
  </si>
  <si>
    <t>ИТОГО:</t>
  </si>
  <si>
    <t>Существующий ФОТ</t>
  </si>
  <si>
    <t>Персональная надбавка 20%</t>
  </si>
  <si>
    <r>
      <t xml:space="preserve">Зарплата всего </t>
    </r>
    <r>
      <rPr>
        <b/>
        <sz val="10"/>
        <color theme="1"/>
        <rFont val="Calibri"/>
        <family val="2"/>
        <charset val="204"/>
        <scheme val="minor"/>
      </rPr>
      <t>(оклад+премия+надбавка)</t>
    </r>
  </si>
  <si>
    <t>Отклонение</t>
  </si>
  <si>
    <t>Должностной оклад при МРОТ 7800</t>
  </si>
  <si>
    <t>Фонд оплаты труда руководителей МУП с ежеквартальным премированием и персональной надбавкой</t>
  </si>
  <si>
    <t xml:space="preserve">Заместитель главы администрации </t>
  </si>
  <si>
    <t xml:space="preserve">БМР по сельскому хозяйству, </t>
  </si>
  <si>
    <t xml:space="preserve">председатель комитета по управлению </t>
  </si>
  <si>
    <t xml:space="preserve">муниципальным имуществом                                                    </t>
  </si>
  <si>
    <t xml:space="preserve"> И.В. Рыжкова</t>
  </si>
  <si>
    <t xml:space="preserve">Приложение № 3 к постановлению 
администрации  Балашовского 
муниципального района                                                   10.11.2017г. № 260-п
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</si>
</sst>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00"/>
  </numFmts>
  <fonts count="1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1.5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165" fontId="7" fillId="0" borderId="3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3" fontId="9" fillId="0" borderId="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3" fontId="10" fillId="0" borderId="3" xfId="0" applyNumberFormat="1" applyFont="1" applyBorder="1" applyAlignment="1">
      <alignment horizontal="center" vertical="center" wrapText="1"/>
    </xf>
    <xf numFmtId="3" fontId="0" fillId="0" borderId="3" xfId="0" applyNumberForma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 wrapText="1"/>
    </xf>
    <xf numFmtId="165" fontId="10" fillId="0" borderId="3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3" fontId="9" fillId="0" borderId="3" xfId="0" applyNumberFormat="1" applyFont="1" applyFill="1" applyBorder="1" applyAlignment="1">
      <alignment horizontal="center" vertical="center" wrapText="1"/>
    </xf>
    <xf numFmtId="3" fontId="10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14" fillId="0" borderId="3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Alignment="1"/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13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Border="1"/>
    <xf numFmtId="0" fontId="7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62;&#1045;&#1053;&#1050;&#1040;%20&#1052;&#1059;&#1055;%20&#1079;&#1072;%202016%20&#1075;&#1086;&#1076;/&#1054;&#1062;&#1045;&#1053;&#1050;&#1040;%20&#1052;&#1059;&#1055;%20&#1087;&#1086;%20&#1080;&#1090;&#1086;&#1075;&#1072;&#1084;%202016%20&#1075;&#1086;&#1076;&#107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 (2)"/>
      <sheetName val="Оценка"/>
      <sheetName val="Диаграмма1"/>
      <sheetName val="Приложение 1"/>
      <sheetName val="Приложение 2"/>
      <sheetName val="Приложение 3"/>
      <sheetName val="ТС"/>
      <sheetName val="ТС (2)"/>
      <sheetName val="Зарплата"/>
      <sheetName val="ТЭР"/>
      <sheetName val="ТЭР (2)"/>
      <sheetName val="Зарпл.1"/>
      <sheetName val="Зарпл.1 (3)"/>
      <sheetName val="Зарпл.1 (2)"/>
      <sheetName val="Зарпл.2"/>
      <sheetName val="Зарпл.3"/>
      <sheetName val="Зарпл.4"/>
      <sheetName val="Зарпл.5"/>
      <sheetName val="Зп персонал"/>
      <sheetName val="Лис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39">
          <cell r="I39">
            <v>37.5</v>
          </cell>
        </row>
        <row r="143">
          <cell r="I143">
            <v>97</v>
          </cell>
        </row>
        <row r="173">
          <cell r="I173">
            <v>21</v>
          </cell>
        </row>
        <row r="421">
          <cell r="I421">
            <v>171</v>
          </cell>
        </row>
        <row r="450">
          <cell r="I450">
            <v>38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70C0"/>
  </sheetPr>
  <dimension ref="A1:S17"/>
  <sheetViews>
    <sheetView tabSelected="1" topLeftCell="E4" zoomScaleNormal="100" workbookViewId="0">
      <selection activeCell="K3" sqref="K3"/>
    </sheetView>
  </sheetViews>
  <sheetFormatPr defaultRowHeight="15"/>
  <cols>
    <col min="1" max="1" width="20.28515625" style="27" customWidth="1"/>
    <col min="2" max="2" width="11.7109375" style="27" hidden="1" customWidth="1"/>
    <col min="3" max="3" width="10.85546875" style="27" hidden="1" customWidth="1"/>
    <col min="4" max="5" width="11.28515625" style="27" customWidth="1"/>
    <col min="6" max="6" width="11.7109375" style="27" customWidth="1"/>
    <col min="7" max="7" width="10.42578125" style="27" customWidth="1"/>
    <col min="8" max="8" width="13" style="27" customWidth="1"/>
    <col min="9" max="9" width="16.7109375" style="27" customWidth="1"/>
    <col min="10" max="10" width="11.85546875" style="27" customWidth="1"/>
    <col min="11" max="11" width="9.7109375" style="27" customWidth="1"/>
    <col min="12" max="12" width="5.28515625" style="27" customWidth="1"/>
    <col min="13" max="13" width="8.5703125" style="27" customWidth="1"/>
    <col min="14" max="14" width="9.7109375" style="27" customWidth="1"/>
    <col min="15" max="15" width="6.42578125" style="27" customWidth="1"/>
    <col min="16" max="16" width="7.7109375" style="27" customWidth="1"/>
    <col min="17" max="17" width="9.42578125" style="27" customWidth="1"/>
    <col min="18" max="18" width="9.7109375" style="27" customWidth="1"/>
    <col min="19" max="16384" width="9.140625" style="27"/>
  </cols>
  <sheetData>
    <row r="1" spans="1:19" ht="79.5" customHeight="1">
      <c r="O1" s="32" t="s">
        <v>31</v>
      </c>
      <c r="P1" s="33"/>
      <c r="Q1" s="33"/>
      <c r="R1" s="33"/>
      <c r="S1" s="33"/>
    </row>
    <row r="2" spans="1:19" ht="24.75" customHeight="1">
      <c r="A2" s="37" t="s">
        <v>25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8"/>
      <c r="M2" s="38"/>
      <c r="N2" s="38"/>
      <c r="O2" s="38"/>
      <c r="P2" s="38"/>
      <c r="Q2" s="38"/>
      <c r="R2" s="38"/>
      <c r="S2" s="38"/>
    </row>
    <row r="4" spans="1:19" ht="66" customHeight="1">
      <c r="A4" s="39" t="s">
        <v>5</v>
      </c>
      <c r="B4" s="41" t="s">
        <v>0</v>
      </c>
      <c r="C4" s="35" t="s">
        <v>1</v>
      </c>
      <c r="D4" s="43" t="s">
        <v>6</v>
      </c>
      <c r="E4" s="44"/>
      <c r="F4" s="44"/>
      <c r="G4" s="44"/>
      <c r="H4" s="44"/>
      <c r="I4" s="44"/>
      <c r="J4" s="45"/>
      <c r="K4" s="46" t="s">
        <v>24</v>
      </c>
      <c r="L4" s="48" t="s">
        <v>16</v>
      </c>
      <c r="M4" s="49"/>
      <c r="N4" s="46" t="s">
        <v>17</v>
      </c>
      <c r="O4" s="48" t="s">
        <v>21</v>
      </c>
      <c r="P4" s="49"/>
      <c r="Q4" s="50" t="s">
        <v>22</v>
      </c>
      <c r="R4" s="34" t="s">
        <v>20</v>
      </c>
      <c r="S4" s="34" t="s">
        <v>23</v>
      </c>
    </row>
    <row r="5" spans="1:19" ht="85.5" customHeight="1">
      <c r="A5" s="40"/>
      <c r="B5" s="42"/>
      <c r="C5" s="36"/>
      <c r="D5" s="35" t="s">
        <v>7</v>
      </c>
      <c r="E5" s="36"/>
      <c r="F5" s="35" t="s">
        <v>8</v>
      </c>
      <c r="G5" s="36"/>
      <c r="H5" s="24" t="s">
        <v>9</v>
      </c>
      <c r="I5" s="5" t="s">
        <v>10</v>
      </c>
      <c r="J5" s="6" t="s">
        <v>13</v>
      </c>
      <c r="K5" s="47"/>
      <c r="L5" s="25" t="s">
        <v>14</v>
      </c>
      <c r="M5" s="23" t="s">
        <v>15</v>
      </c>
      <c r="N5" s="47"/>
      <c r="O5" s="23" t="s">
        <v>14</v>
      </c>
      <c r="P5" s="15" t="s">
        <v>18</v>
      </c>
      <c r="Q5" s="50"/>
      <c r="R5" s="34"/>
      <c r="S5" s="34"/>
    </row>
    <row r="6" spans="1:19" ht="30">
      <c r="A6" s="4" t="s">
        <v>2</v>
      </c>
      <c r="B6" s="2">
        <v>54</v>
      </c>
      <c r="C6" s="1">
        <f>[1]Зарплата!I39</f>
        <v>37.5</v>
      </c>
      <c r="D6" s="7">
        <v>36</v>
      </c>
      <c r="E6" s="7">
        <v>0.5</v>
      </c>
      <c r="F6" s="8">
        <v>17.251999999999999</v>
      </c>
      <c r="G6" s="7">
        <v>1.5</v>
      </c>
      <c r="H6" s="9">
        <v>1</v>
      </c>
      <c r="I6" s="9">
        <v>1</v>
      </c>
      <c r="J6" s="10">
        <f>E6+G6+H6+I6</f>
        <v>4</v>
      </c>
      <c r="K6" s="11">
        <f>7800*J6</f>
        <v>31200</v>
      </c>
      <c r="L6" s="12">
        <v>30</v>
      </c>
      <c r="M6" s="11">
        <f>K6*3*L6%</f>
        <v>28080</v>
      </c>
      <c r="N6" s="11">
        <f>M6/3</f>
        <v>9360</v>
      </c>
      <c r="O6" s="14">
        <v>20</v>
      </c>
      <c r="P6" s="14">
        <f>K6*O6%</f>
        <v>6240</v>
      </c>
      <c r="Q6" s="19">
        <f>K6+N6+P6</f>
        <v>46800</v>
      </c>
      <c r="R6" s="11">
        <v>47250</v>
      </c>
      <c r="S6" s="11">
        <f>Q6-R6</f>
        <v>-450</v>
      </c>
    </row>
    <row r="7" spans="1:19" ht="48.75" customHeight="1">
      <c r="A7" s="21" t="s">
        <v>11</v>
      </c>
      <c r="B7" s="3">
        <v>107</v>
      </c>
      <c r="C7" s="3">
        <f>[1]Зарплата!I143</f>
        <v>97</v>
      </c>
      <c r="D7" s="7">
        <v>72</v>
      </c>
      <c r="E7" s="9">
        <v>1</v>
      </c>
      <c r="F7" s="8">
        <v>29.11</v>
      </c>
      <c r="G7" s="9">
        <v>2</v>
      </c>
      <c r="H7" s="9">
        <v>1</v>
      </c>
      <c r="I7" s="7">
        <v>1.5</v>
      </c>
      <c r="J7" s="10">
        <f t="shared" ref="J7:J10" si="0">E7+G7+H7+I7</f>
        <v>5.5</v>
      </c>
      <c r="K7" s="11">
        <f t="shared" ref="K7:K10" si="1">7800*J7</f>
        <v>42900</v>
      </c>
      <c r="L7" s="12">
        <v>30</v>
      </c>
      <c r="M7" s="11">
        <f t="shared" ref="M7:M10" si="2">K7*3*L7%</f>
        <v>38610</v>
      </c>
      <c r="N7" s="11">
        <f t="shared" ref="N7:N10" si="3">M7/3</f>
        <v>12870</v>
      </c>
      <c r="O7" s="28">
        <v>0</v>
      </c>
      <c r="P7" s="14">
        <v>0</v>
      </c>
      <c r="Q7" s="19">
        <f>K7+N7+P7</f>
        <v>55770</v>
      </c>
      <c r="R7" s="11">
        <v>49500</v>
      </c>
      <c r="S7" s="19">
        <f t="shared" ref="S7:S10" si="4">Q7-R7</f>
        <v>6270</v>
      </c>
    </row>
    <row r="8" spans="1:19" ht="48" customHeight="1">
      <c r="A8" s="4" t="s">
        <v>12</v>
      </c>
      <c r="B8" s="2">
        <v>30.5</v>
      </c>
      <c r="C8" s="1">
        <f>[1]Зарплата!I173</f>
        <v>21</v>
      </c>
      <c r="D8" s="7">
        <v>16</v>
      </c>
      <c r="E8" s="7">
        <v>0.5</v>
      </c>
      <c r="F8" s="8">
        <v>5.601</v>
      </c>
      <c r="G8" s="9">
        <v>1</v>
      </c>
      <c r="H8" s="9">
        <v>1</v>
      </c>
      <c r="I8" s="9">
        <v>1</v>
      </c>
      <c r="J8" s="10">
        <f t="shared" si="0"/>
        <v>3.5</v>
      </c>
      <c r="K8" s="11">
        <f t="shared" si="1"/>
        <v>27300</v>
      </c>
      <c r="L8" s="12">
        <v>30</v>
      </c>
      <c r="M8" s="11">
        <f t="shared" si="2"/>
        <v>24570</v>
      </c>
      <c r="N8" s="11">
        <f t="shared" si="3"/>
        <v>8190</v>
      </c>
      <c r="O8" s="14">
        <v>20</v>
      </c>
      <c r="P8" s="14">
        <f>K8*O8%</f>
        <v>5460</v>
      </c>
      <c r="Q8" s="19">
        <f>K8+N8+P8</f>
        <v>40950</v>
      </c>
      <c r="R8" s="11">
        <v>54450</v>
      </c>
      <c r="S8" s="11">
        <f t="shared" si="4"/>
        <v>-13500</v>
      </c>
    </row>
    <row r="9" spans="1:19" ht="30">
      <c r="A9" s="4" t="s">
        <v>3</v>
      </c>
      <c r="B9" s="2">
        <v>43.25</v>
      </c>
      <c r="C9" s="1">
        <f>[1]Зарплата!I450</f>
        <v>38</v>
      </c>
      <c r="D9" s="7">
        <v>38</v>
      </c>
      <c r="E9" s="7">
        <v>0.5</v>
      </c>
      <c r="F9" s="8">
        <v>11.409000000000001</v>
      </c>
      <c r="G9" s="7">
        <v>1.5</v>
      </c>
      <c r="H9" s="7">
        <v>0</v>
      </c>
      <c r="I9" s="9">
        <v>1</v>
      </c>
      <c r="J9" s="10">
        <f t="shared" si="0"/>
        <v>3</v>
      </c>
      <c r="K9" s="11">
        <f t="shared" si="1"/>
        <v>23400</v>
      </c>
      <c r="L9" s="12">
        <v>30</v>
      </c>
      <c r="M9" s="11">
        <f t="shared" si="2"/>
        <v>21060</v>
      </c>
      <c r="N9" s="11">
        <f t="shared" si="3"/>
        <v>7020</v>
      </c>
      <c r="O9" s="14">
        <v>40</v>
      </c>
      <c r="P9" s="14">
        <f>K9*O9%</f>
        <v>9360</v>
      </c>
      <c r="Q9" s="19">
        <f>K9+N9+P9</f>
        <v>39780</v>
      </c>
      <c r="R9" s="11">
        <v>39750</v>
      </c>
      <c r="S9" s="11">
        <f t="shared" si="4"/>
        <v>30</v>
      </c>
    </row>
    <row r="10" spans="1:19" ht="15.75">
      <c r="A10" s="4" t="s">
        <v>4</v>
      </c>
      <c r="B10" s="2">
        <v>281</v>
      </c>
      <c r="C10" s="1">
        <f>[1]Зарплата!I421</f>
        <v>171</v>
      </c>
      <c r="D10" s="7">
        <v>158</v>
      </c>
      <c r="E10" s="9">
        <v>1</v>
      </c>
      <c r="F10" s="8">
        <v>72.367000000000004</v>
      </c>
      <c r="G10" s="9">
        <v>3</v>
      </c>
      <c r="H10" s="7">
        <v>0</v>
      </c>
      <c r="I10" s="7">
        <v>1.5</v>
      </c>
      <c r="J10" s="10">
        <f t="shared" si="0"/>
        <v>5.5</v>
      </c>
      <c r="K10" s="11">
        <f t="shared" si="1"/>
        <v>42900</v>
      </c>
      <c r="L10" s="12">
        <v>30</v>
      </c>
      <c r="M10" s="11">
        <f t="shared" si="2"/>
        <v>38610</v>
      </c>
      <c r="N10" s="11">
        <f t="shared" si="3"/>
        <v>12870</v>
      </c>
      <c r="O10" s="28">
        <v>20</v>
      </c>
      <c r="P10" s="14">
        <f>K10*O10%</f>
        <v>8580</v>
      </c>
      <c r="Q10" s="19">
        <f>K10+N10+P10</f>
        <v>64350</v>
      </c>
      <c r="R10" s="11">
        <v>52425</v>
      </c>
      <c r="S10" s="19">
        <f t="shared" si="4"/>
        <v>11925</v>
      </c>
    </row>
    <row r="11" spans="1:19" s="18" customFormat="1" ht="21.75" customHeight="1">
      <c r="A11" s="22" t="s">
        <v>19</v>
      </c>
      <c r="B11" s="16">
        <f>SUM(B6:B10)</f>
        <v>515.75</v>
      </c>
      <c r="C11" s="16">
        <f>SUM(C6:C10)</f>
        <v>364.5</v>
      </c>
      <c r="D11" s="13"/>
      <c r="E11" s="13"/>
      <c r="F11" s="17"/>
      <c r="G11" s="13"/>
      <c r="H11" s="13"/>
      <c r="I11" s="13"/>
      <c r="J11" s="13"/>
      <c r="K11" s="13">
        <f>SUM(K6:K10)</f>
        <v>167700</v>
      </c>
      <c r="L11" s="26"/>
      <c r="M11" s="13">
        <f>SUM(M6:M10)</f>
        <v>150930</v>
      </c>
      <c r="N11" s="13">
        <f>SUM(N6:N10)</f>
        <v>50310</v>
      </c>
      <c r="O11" s="13"/>
      <c r="P11" s="13">
        <f t="shared" ref="P11:S11" si="5">SUM(P6:P10)</f>
        <v>29640</v>
      </c>
      <c r="Q11" s="20">
        <f t="shared" si="5"/>
        <v>247650</v>
      </c>
      <c r="R11" s="13">
        <f t="shared" si="5"/>
        <v>243375</v>
      </c>
      <c r="S11" s="13">
        <f t="shared" si="5"/>
        <v>4275</v>
      </c>
    </row>
    <row r="14" spans="1:19" s="29" customFormat="1" ht="20.25">
      <c r="A14" s="30" t="s">
        <v>26</v>
      </c>
    </row>
    <row r="15" spans="1:19" s="29" customFormat="1" ht="20.25">
      <c r="A15" s="30" t="s">
        <v>27</v>
      </c>
    </row>
    <row r="16" spans="1:19" s="29" customFormat="1" ht="20.25">
      <c r="A16" s="30" t="s">
        <v>28</v>
      </c>
    </row>
    <row r="17" spans="1:14" s="29" customFormat="1" ht="20.25">
      <c r="A17" s="30" t="s">
        <v>29</v>
      </c>
      <c r="N17" s="31" t="s">
        <v>30</v>
      </c>
    </row>
  </sheetData>
  <sheetProtection password="CF66" sheet="1" objects="1" scenarios="1"/>
  <mergeCells count="15">
    <mergeCell ref="O1:S1"/>
    <mergeCell ref="R4:R5"/>
    <mergeCell ref="S4:S5"/>
    <mergeCell ref="D5:E5"/>
    <mergeCell ref="F5:G5"/>
    <mergeCell ref="A2:S2"/>
    <mergeCell ref="A4:A5"/>
    <mergeCell ref="B4:B5"/>
    <mergeCell ref="C4:C5"/>
    <mergeCell ref="D4:J4"/>
    <mergeCell ref="K4:K5"/>
    <mergeCell ref="L4:M4"/>
    <mergeCell ref="N4:N5"/>
    <mergeCell ref="O4:P4"/>
    <mergeCell ref="Q4:Q5"/>
  </mergeCells>
  <pageMargins left="0.31496062992125984" right="0.31496062992125984" top="0.59055118110236227" bottom="0.74803149606299213" header="0.31496062992125984" footer="0.31496062992125984"/>
  <pageSetup paperSize="9" scale="7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Вар.2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2017-11-14T08:19:15Z</cp:lastPrinted>
  <dcterms:created xsi:type="dcterms:W3CDTF">2017-07-06T11:44:40Z</dcterms:created>
  <dcterms:modified xsi:type="dcterms:W3CDTF">2017-11-14T08:19:35Z</dcterms:modified>
</cp:coreProperties>
</file>