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15480" windowHeight="11640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/>
  <c r="G7"/>
  <c r="M4" l="1"/>
  <c r="L4"/>
  <c r="N4" s="1"/>
  <c r="F18"/>
  <c r="E18"/>
  <c r="M16"/>
  <c r="L16"/>
  <c r="N16" s="1"/>
  <c r="J16"/>
  <c r="G16"/>
  <c r="M15"/>
  <c r="G15"/>
  <c r="M12"/>
  <c r="L12"/>
  <c r="N12" s="1"/>
  <c r="J12"/>
  <c r="G12"/>
  <c r="M11"/>
  <c r="L11"/>
  <c r="N11" s="1"/>
  <c r="J11"/>
  <c r="G11"/>
  <c r="M10"/>
  <c r="L10"/>
  <c r="N10" s="1"/>
  <c r="J10"/>
  <c r="G10"/>
  <c r="N9"/>
  <c r="M9"/>
  <c r="L9"/>
  <c r="J9"/>
  <c r="G9"/>
  <c r="M8"/>
  <c r="L8"/>
  <c r="N8" s="1"/>
  <c r="J8"/>
  <c r="G8"/>
  <c r="M7"/>
  <c r="L7"/>
  <c r="N7" s="1"/>
  <c r="J7"/>
  <c r="M6"/>
  <c r="L6"/>
  <c r="N6" s="1"/>
  <c r="J6"/>
  <c r="G6"/>
  <c r="M5"/>
  <c r="L5"/>
  <c r="N5" s="1"/>
  <c r="J5"/>
  <c r="G5"/>
  <c r="J4"/>
  <c r="G4"/>
  <c r="J15" l="1"/>
  <c r="I18"/>
  <c r="M18" s="1"/>
  <c r="L15"/>
  <c r="N15" s="1"/>
  <c r="L18" l="1"/>
  <c r="N18" s="1"/>
</calcChain>
</file>

<file path=xl/sharedStrings.xml><?xml version="1.0" encoding="utf-8"?>
<sst xmlns="http://schemas.openxmlformats.org/spreadsheetml/2006/main" count="35" uniqueCount="35">
  <si>
    <t>Категории</t>
  </si>
  <si>
    <t>№ сегмента</t>
  </si>
  <si>
    <t>Наименование сегмента</t>
  </si>
  <si>
    <t>Кол-во участков</t>
  </si>
  <si>
    <t>Общая площадь      (кв.м)</t>
  </si>
  <si>
    <t>КС 2012                 (руб.)</t>
  </si>
  <si>
    <t>Уровень КС 2012 за 1 кв.м. (руб.)</t>
  </si>
  <si>
    <t>Ср.УПКС 2012 по району</t>
  </si>
  <si>
    <t>КС 2018              (руб.)</t>
  </si>
  <si>
    <t>Уровень КС 2018 за 1 кв.м. (руб.)</t>
  </si>
  <si>
    <t>Ср.УПКС 2018 по району</t>
  </si>
  <si>
    <t>Темп роста</t>
  </si>
  <si>
    <t>Отклонение            руб.</t>
  </si>
  <si>
    <t>Отклонение  %</t>
  </si>
  <si>
    <t>ЗНП</t>
  </si>
  <si>
    <t>Селькохозяйственное использование</t>
  </si>
  <si>
    <t>Жилая застройка (среднеэтажная, многоэтажная)</t>
  </si>
  <si>
    <t>"Общественное использование"</t>
  </si>
  <si>
    <t>"Предпринимательство"</t>
  </si>
  <si>
    <t xml:space="preserve"> "Отдых (рекреация)"</t>
  </si>
  <si>
    <t>"Производственная деятельность"</t>
  </si>
  <si>
    <t>"Транспорт"</t>
  </si>
  <si>
    <t>"Обеспечение обороны и безопасности"</t>
  </si>
  <si>
    <t>"Охраняемые природные территории и благоустройство"</t>
  </si>
  <si>
    <t>"Использование лесов"</t>
  </si>
  <si>
    <t>"Водные объекты"</t>
  </si>
  <si>
    <t>"Специальное, ритуальное использование, запас"</t>
  </si>
  <si>
    <t>"Садоводческое, огородническое и дачное использование, малоэтажная жилая застройка"</t>
  </si>
  <si>
    <t>"Иное использование"</t>
  </si>
  <si>
    <t>Итого по ЗНП</t>
  </si>
  <si>
    <t>7=6/5</t>
  </si>
  <si>
    <t>10=9/5</t>
  </si>
  <si>
    <t>12=9/6</t>
  </si>
  <si>
    <t>13=9-6</t>
  </si>
  <si>
    <t>МО г. Балашов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</si>
</sst>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b/>
      <sz val="28"/>
      <color rgb="FF000000"/>
      <name val="Times New Roman"/>
      <family val="1"/>
      <charset val="204"/>
    </font>
    <font>
      <sz val="28"/>
      <color rgb="FF000000"/>
      <name val="Times New Roman"/>
      <family val="1"/>
      <charset val="204"/>
    </font>
    <font>
      <b/>
      <sz val="28"/>
      <name val="Times New Roman"/>
      <family val="1"/>
      <charset val="204"/>
    </font>
    <font>
      <sz val="28"/>
      <name val="Times New Roman"/>
      <family val="1"/>
      <charset val="204"/>
    </font>
    <font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2" fillId="2" borderId="36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3" fontId="2" fillId="2" borderId="3" xfId="1" applyNumberFormat="1" applyFont="1" applyFill="1" applyBorder="1" applyAlignment="1">
      <alignment horizontal="center" vertical="center" wrapText="1"/>
    </xf>
    <xf numFmtId="0" fontId="2" fillId="2" borderId="35" xfId="1" applyFont="1" applyFill="1" applyBorder="1" applyAlignment="1">
      <alignment horizontal="center" vertical="center" wrapText="1"/>
    </xf>
    <xf numFmtId="3" fontId="3" fillId="0" borderId="4" xfId="1" applyNumberFormat="1" applyFont="1" applyBorder="1" applyAlignment="1">
      <alignment horizontal="center" vertical="center"/>
    </xf>
    <xf numFmtId="0" fontId="3" fillId="0" borderId="5" xfId="1" applyFont="1" applyFill="1" applyBorder="1" applyAlignment="1">
      <alignment horizontal="center"/>
    </xf>
    <xf numFmtId="0" fontId="3" fillId="0" borderId="15" xfId="1" applyFont="1" applyFill="1" applyBorder="1" applyAlignment="1">
      <alignment horizontal="center"/>
    </xf>
    <xf numFmtId="0" fontId="3" fillId="0" borderId="21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 vertical="top" wrapText="1"/>
    </xf>
    <xf numFmtId="3" fontId="3" fillId="0" borderId="7" xfId="1" applyNumberFormat="1" applyFont="1" applyFill="1" applyBorder="1" applyAlignment="1">
      <alignment horizontal="center" vertical="center"/>
    </xf>
    <xf numFmtId="164" fontId="3" fillId="0" borderId="8" xfId="1" applyNumberFormat="1" applyFont="1" applyFill="1" applyBorder="1" applyAlignment="1">
      <alignment horizontal="center" vertical="center"/>
    </xf>
    <xf numFmtId="3" fontId="3" fillId="0" borderId="9" xfId="1" applyNumberFormat="1" applyFont="1" applyFill="1" applyBorder="1" applyAlignment="1">
      <alignment horizontal="center" vertical="center"/>
    </xf>
    <xf numFmtId="4" fontId="3" fillId="0" borderId="10" xfId="1" applyNumberFormat="1" applyFont="1" applyFill="1" applyBorder="1" applyAlignment="1">
      <alignment horizontal="center" vertical="center"/>
    </xf>
    <xf numFmtId="4" fontId="4" fillId="0" borderId="8" xfId="1" applyNumberFormat="1" applyFont="1" applyFill="1" applyBorder="1" applyAlignment="1">
      <alignment horizontal="center" vertical="center"/>
    </xf>
    <xf numFmtId="3" fontId="5" fillId="0" borderId="11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horizontal="center" vertical="center"/>
    </xf>
    <xf numFmtId="2" fontId="3" fillId="0" borderId="13" xfId="1" applyNumberFormat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top" wrapText="1"/>
    </xf>
    <xf numFmtId="164" fontId="3" fillId="0" borderId="17" xfId="1" applyNumberFormat="1" applyFont="1" applyFill="1" applyBorder="1" applyAlignment="1">
      <alignment horizontal="center" vertical="center"/>
    </xf>
    <xf numFmtId="3" fontId="3" fillId="0" borderId="18" xfId="1" applyNumberFormat="1" applyFont="1" applyFill="1" applyBorder="1" applyAlignment="1">
      <alignment horizontal="center" vertical="center"/>
    </xf>
    <xf numFmtId="4" fontId="3" fillId="0" borderId="7" xfId="1" applyNumberFormat="1" applyFont="1" applyFill="1" applyBorder="1" applyAlignment="1">
      <alignment horizontal="center" vertical="center"/>
    </xf>
    <xf numFmtId="4" fontId="4" fillId="0" borderId="17" xfId="1" applyNumberFormat="1" applyFont="1" applyFill="1" applyBorder="1" applyAlignment="1">
      <alignment horizontal="center" vertical="center"/>
    </xf>
    <xf numFmtId="3" fontId="5" fillId="0" borderId="19" xfId="1" applyNumberFormat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>
      <alignment horizontal="center" vertical="center"/>
    </xf>
    <xf numFmtId="4" fontId="4" fillId="0" borderId="20" xfId="1" applyNumberFormat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 wrapText="1"/>
    </xf>
    <xf numFmtId="3" fontId="5" fillId="0" borderId="24" xfId="1" applyNumberFormat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3" fontId="3" fillId="0" borderId="23" xfId="1" applyNumberFormat="1" applyFont="1" applyFill="1" applyBorder="1" applyAlignment="1">
      <alignment horizontal="center" vertical="center"/>
    </xf>
    <xf numFmtId="4" fontId="3" fillId="0" borderId="27" xfId="1" applyNumberFormat="1" applyFont="1" applyFill="1" applyBorder="1" applyAlignment="1">
      <alignment horizontal="center" vertical="center"/>
    </xf>
    <xf numFmtId="4" fontId="5" fillId="0" borderId="27" xfId="1" applyNumberFormat="1" applyFont="1" applyFill="1" applyBorder="1" applyAlignment="1">
      <alignment horizontal="center" vertical="center"/>
    </xf>
    <xf numFmtId="4" fontId="4" fillId="0" borderId="28" xfId="1" applyNumberFormat="1" applyFont="1" applyFill="1" applyBorder="1" applyAlignment="1">
      <alignment horizontal="center" vertical="center"/>
    </xf>
    <xf numFmtId="0" fontId="2" fillId="3" borderId="30" xfId="1" applyFont="1" applyFill="1" applyBorder="1" applyAlignment="1">
      <alignment horizontal="center" vertical="center"/>
    </xf>
    <xf numFmtId="3" fontId="2" fillId="4" borderId="32" xfId="1" applyNumberFormat="1" applyFont="1" applyFill="1" applyBorder="1" applyAlignment="1">
      <alignment horizontal="center" vertical="center"/>
    </xf>
    <xf numFmtId="164" fontId="2" fillId="4" borderId="33" xfId="1" applyNumberFormat="1" applyFont="1" applyFill="1" applyBorder="1" applyAlignment="1">
      <alignment horizontal="center" vertical="center"/>
    </xf>
    <xf numFmtId="3" fontId="2" fillId="3" borderId="32" xfId="1" applyNumberFormat="1" applyFont="1" applyFill="1" applyBorder="1" applyAlignment="1">
      <alignment horizontal="center" vertical="center"/>
    </xf>
    <xf numFmtId="164" fontId="2" fillId="3" borderId="32" xfId="1" applyNumberFormat="1" applyFont="1" applyFill="1" applyBorder="1" applyAlignment="1">
      <alignment horizontal="center" vertical="center"/>
    </xf>
    <xf numFmtId="2" fontId="2" fillId="3" borderId="34" xfId="1" applyNumberFormat="1" applyFont="1" applyFill="1" applyBorder="1" applyAlignment="1">
      <alignment horizontal="center" vertical="center"/>
    </xf>
    <xf numFmtId="164" fontId="2" fillId="4" borderId="32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3" fontId="3" fillId="0" borderId="14" xfId="1" applyNumberFormat="1" applyFont="1" applyFill="1" applyBorder="1" applyAlignment="1">
      <alignment horizontal="center" vertical="center"/>
    </xf>
    <xf numFmtId="9" fontId="6" fillId="0" borderId="37" xfId="2" applyFont="1" applyFill="1" applyBorder="1" applyAlignment="1">
      <alignment horizontal="center"/>
    </xf>
    <xf numFmtId="0" fontId="5" fillId="0" borderId="4" xfId="1" applyFont="1" applyBorder="1" applyAlignment="1">
      <alignment horizontal="center"/>
    </xf>
    <xf numFmtId="9" fontId="6" fillId="0" borderId="37" xfId="2" applyFont="1" applyFill="1" applyBorder="1" applyAlignment="1">
      <alignment horizontal="center" vertical="center"/>
    </xf>
    <xf numFmtId="0" fontId="5" fillId="0" borderId="29" xfId="1" applyFont="1" applyBorder="1" applyAlignment="1">
      <alignment horizontal="center"/>
    </xf>
    <xf numFmtId="0" fontId="5" fillId="0" borderId="31" xfId="1" applyFont="1" applyBorder="1" applyAlignment="1">
      <alignment horizontal="center"/>
    </xf>
    <xf numFmtId="164" fontId="5" fillId="3" borderId="33" xfId="1" applyNumberFormat="1" applyFont="1" applyFill="1" applyBorder="1" applyAlignment="1">
      <alignment horizontal="center" vertical="center"/>
    </xf>
    <xf numFmtId="9" fontId="2" fillId="4" borderId="38" xfId="2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8"/>
  <sheetViews>
    <sheetView tabSelected="1" zoomScale="60" zoomScaleNormal="60" workbookViewId="0">
      <selection activeCell="B4" sqref="A4:XFD4"/>
    </sheetView>
  </sheetViews>
  <sheetFormatPr defaultRowHeight="35.25"/>
  <cols>
    <col min="1" max="1" width="8.28515625" style="46" customWidth="1"/>
    <col min="2" max="2" width="9.140625" style="46"/>
    <col min="3" max="3" width="56" style="46" customWidth="1"/>
    <col min="4" max="4" width="19" style="46" customWidth="1"/>
    <col min="5" max="5" width="37.42578125" style="46" customWidth="1"/>
    <col min="6" max="6" width="40.28515625" style="46" customWidth="1"/>
    <col min="7" max="7" width="29.140625" style="46" customWidth="1"/>
    <col min="8" max="8" width="24.140625" style="46" customWidth="1"/>
    <col min="9" max="9" width="37.5703125" style="46" customWidth="1"/>
    <col min="10" max="10" width="21" style="46" customWidth="1"/>
    <col min="11" max="11" width="20.7109375" style="46" customWidth="1"/>
    <col min="12" max="12" width="20.140625" style="46" customWidth="1"/>
    <col min="13" max="13" width="44.140625" style="46" customWidth="1"/>
    <col min="14" max="14" width="18" style="46" customWidth="1"/>
    <col min="15" max="16384" width="9.140625" style="46"/>
  </cols>
  <sheetData>
    <row r="1" spans="1:14" ht="34.5" customHeight="1" thickBot="1">
      <c r="A1" s="1" t="s">
        <v>34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73.25" thickBot="1">
      <c r="A2" s="3" t="s">
        <v>0</v>
      </c>
      <c r="B2" s="3" t="s">
        <v>1</v>
      </c>
      <c r="C2" s="3" t="s">
        <v>2</v>
      </c>
      <c r="D2" s="4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</row>
    <row r="3" spans="1:14" ht="36" thickBot="1">
      <c r="A3" s="5">
        <v>1</v>
      </c>
      <c r="B3" s="6">
        <v>2</v>
      </c>
      <c r="C3" s="6">
        <v>3</v>
      </c>
      <c r="D3" s="7">
        <v>4</v>
      </c>
      <c r="E3" s="6">
        <v>5</v>
      </c>
      <c r="F3" s="6">
        <v>6</v>
      </c>
      <c r="G3" s="6" t="s">
        <v>30</v>
      </c>
      <c r="H3" s="6">
        <v>8</v>
      </c>
      <c r="I3" s="6">
        <v>9</v>
      </c>
      <c r="J3" s="6" t="s">
        <v>31</v>
      </c>
      <c r="K3" s="6">
        <v>11</v>
      </c>
      <c r="L3" s="6" t="s">
        <v>32</v>
      </c>
      <c r="M3" s="6" t="s">
        <v>33</v>
      </c>
      <c r="N3" s="8">
        <v>14</v>
      </c>
    </row>
    <row r="4" spans="1:14" ht="77.25" customHeight="1">
      <c r="A4" s="9" t="s">
        <v>14</v>
      </c>
      <c r="B4" s="10">
        <v>1</v>
      </c>
      <c r="C4" s="14" t="s">
        <v>15</v>
      </c>
      <c r="D4" s="15">
        <v>31</v>
      </c>
      <c r="E4" s="16">
        <v>12620288</v>
      </c>
      <c r="F4" s="17">
        <v>43744438.119999997</v>
      </c>
      <c r="G4" s="18">
        <f t="shared" ref="G4:G12" si="0">F4/E4</f>
        <v>3.466199671513043</v>
      </c>
      <c r="H4" s="19"/>
      <c r="I4" s="20">
        <v>49047910.200000003</v>
      </c>
      <c r="J4" s="21">
        <f t="shared" ref="J4:J12" si="1">I4/E4</f>
        <v>3.8864335108675809</v>
      </c>
      <c r="K4" s="22">
        <v>14.5</v>
      </c>
      <c r="L4" s="23">
        <f>I4/F4</f>
        <v>1.1212376317522126</v>
      </c>
      <c r="M4" s="47">
        <f>I4-F4</f>
        <v>5303472.0800000057</v>
      </c>
      <c r="N4" s="48">
        <f t="shared" ref="N4:N12" si="2">L4-1</f>
        <v>0.12123763175221258</v>
      </c>
    </row>
    <row r="5" spans="1:14" ht="107.25" customHeight="1">
      <c r="A5" s="49"/>
      <c r="B5" s="11">
        <v>2</v>
      </c>
      <c r="C5" s="24" t="s">
        <v>16</v>
      </c>
      <c r="D5" s="15">
        <v>392</v>
      </c>
      <c r="E5" s="25">
        <v>795841.81</v>
      </c>
      <c r="F5" s="26">
        <v>1091758153</v>
      </c>
      <c r="G5" s="27">
        <f t="shared" si="0"/>
        <v>1371.8280935755311</v>
      </c>
      <c r="H5" s="28">
        <v>1357.21</v>
      </c>
      <c r="I5" s="29">
        <v>249051066.30000001</v>
      </c>
      <c r="J5" s="30">
        <f t="shared" si="1"/>
        <v>312.94041500533882</v>
      </c>
      <c r="K5" s="31">
        <v>317.02</v>
      </c>
      <c r="L5" s="23">
        <f t="shared" ref="L5:L12" si="3">I5/F5</f>
        <v>0.22811926397402413</v>
      </c>
      <c r="M5" s="47">
        <f t="shared" ref="M5:M12" si="4">I5-F5</f>
        <v>-842707086.70000005</v>
      </c>
      <c r="N5" s="48">
        <f t="shared" si="2"/>
        <v>-0.77188073602597584</v>
      </c>
    </row>
    <row r="6" spans="1:14" ht="68.25" customHeight="1">
      <c r="A6" s="49"/>
      <c r="B6" s="11">
        <v>3</v>
      </c>
      <c r="C6" s="24" t="s">
        <v>17</v>
      </c>
      <c r="D6" s="15">
        <v>180</v>
      </c>
      <c r="E6" s="25">
        <v>947204.15</v>
      </c>
      <c r="F6" s="26">
        <v>696122121.10000002</v>
      </c>
      <c r="G6" s="27">
        <f t="shared" si="0"/>
        <v>734.92300587998898</v>
      </c>
      <c r="H6" s="28"/>
      <c r="I6" s="29">
        <v>551946377.10000002</v>
      </c>
      <c r="J6" s="30">
        <f t="shared" si="1"/>
        <v>582.71110520366699</v>
      </c>
      <c r="K6" s="31">
        <v>604.29999999999995</v>
      </c>
      <c r="L6" s="23">
        <f t="shared" si="3"/>
        <v>0.79288728280581577</v>
      </c>
      <c r="M6" s="47">
        <f t="shared" si="4"/>
        <v>-144175744</v>
      </c>
      <c r="N6" s="48">
        <f t="shared" si="2"/>
        <v>-0.20711271719418423</v>
      </c>
    </row>
    <row r="7" spans="1:14" ht="42.75" customHeight="1">
      <c r="A7" s="49"/>
      <c r="B7" s="11">
        <v>4</v>
      </c>
      <c r="C7" s="24" t="s">
        <v>18</v>
      </c>
      <c r="D7" s="15">
        <v>471</v>
      </c>
      <c r="E7" s="25">
        <v>331494.76</v>
      </c>
      <c r="F7" s="26">
        <v>345550308.10000002</v>
      </c>
      <c r="G7" s="27">
        <f>F7/E7</f>
        <v>1042.4005136612116</v>
      </c>
      <c r="H7" s="28"/>
      <c r="I7" s="29">
        <v>289792719.19999999</v>
      </c>
      <c r="J7" s="30">
        <f t="shared" si="1"/>
        <v>874.20000002413303</v>
      </c>
      <c r="K7" s="31">
        <v>874.2</v>
      </c>
      <c r="L7" s="23">
        <f t="shared" si="3"/>
        <v>0.83864118308392843</v>
      </c>
      <c r="M7" s="47">
        <f t="shared" si="4"/>
        <v>-55757588.900000036</v>
      </c>
      <c r="N7" s="48">
        <f t="shared" si="2"/>
        <v>-0.16135881691607157</v>
      </c>
    </row>
    <row r="8" spans="1:14" ht="73.5" customHeight="1">
      <c r="A8" s="49"/>
      <c r="B8" s="11">
        <v>5</v>
      </c>
      <c r="C8" s="24" t="s">
        <v>19</v>
      </c>
      <c r="D8" s="15">
        <v>2</v>
      </c>
      <c r="E8" s="25">
        <v>27762</v>
      </c>
      <c r="F8" s="26">
        <v>21200344</v>
      </c>
      <c r="G8" s="27">
        <f t="shared" si="0"/>
        <v>763.64613500468261</v>
      </c>
      <c r="H8" s="28">
        <v>434.84401926479063</v>
      </c>
      <c r="I8" s="29">
        <v>12095070.539999999</v>
      </c>
      <c r="J8" s="30">
        <f t="shared" si="1"/>
        <v>435.66999999999996</v>
      </c>
      <c r="K8" s="31">
        <v>435.67</v>
      </c>
      <c r="L8" s="23">
        <f t="shared" si="3"/>
        <v>0.57051293790327173</v>
      </c>
      <c r="M8" s="47">
        <f t="shared" si="4"/>
        <v>-9105273.4600000009</v>
      </c>
      <c r="N8" s="48">
        <f t="shared" si="2"/>
        <v>-0.42948706209672827</v>
      </c>
    </row>
    <row r="9" spans="1:14" ht="76.5" customHeight="1">
      <c r="A9" s="49"/>
      <c r="B9" s="11">
        <v>6</v>
      </c>
      <c r="C9" s="24" t="s">
        <v>20</v>
      </c>
      <c r="D9" s="15">
        <v>1106</v>
      </c>
      <c r="E9" s="25">
        <v>15961760.449999999</v>
      </c>
      <c r="F9" s="26">
        <v>3394304998</v>
      </c>
      <c r="G9" s="27">
        <f t="shared" si="0"/>
        <v>212.65229538011266</v>
      </c>
      <c r="H9" s="28"/>
      <c r="I9" s="29">
        <v>3506063841</v>
      </c>
      <c r="J9" s="30">
        <f t="shared" si="1"/>
        <v>219.65395684158386</v>
      </c>
      <c r="K9" s="31">
        <v>325.7</v>
      </c>
      <c r="L9" s="23">
        <f t="shared" si="3"/>
        <v>1.032925398002198</v>
      </c>
      <c r="M9" s="47">
        <f t="shared" si="4"/>
        <v>111758843</v>
      </c>
      <c r="N9" s="48">
        <f t="shared" si="2"/>
        <v>3.2925398002197959E-2</v>
      </c>
    </row>
    <row r="10" spans="1:14" ht="39.75" customHeight="1">
      <c r="A10" s="49"/>
      <c r="B10" s="11">
        <v>7</v>
      </c>
      <c r="C10" s="24" t="s">
        <v>21</v>
      </c>
      <c r="D10" s="15">
        <v>454</v>
      </c>
      <c r="E10" s="25">
        <v>537573.31000000006</v>
      </c>
      <c r="F10" s="26">
        <v>138364052.19999999</v>
      </c>
      <c r="G10" s="27">
        <f t="shared" si="0"/>
        <v>257.3863873561728</v>
      </c>
      <c r="H10" s="28">
        <v>287.81742582918457</v>
      </c>
      <c r="I10" s="29">
        <v>158702797.90000001</v>
      </c>
      <c r="J10" s="30">
        <f t="shared" si="1"/>
        <v>295.22075398423334</v>
      </c>
      <c r="K10" s="31">
        <v>377.5</v>
      </c>
      <c r="L10" s="23">
        <f t="shared" si="3"/>
        <v>1.1469944351629795</v>
      </c>
      <c r="M10" s="47">
        <f t="shared" si="4"/>
        <v>20338745.700000018</v>
      </c>
      <c r="N10" s="48">
        <f t="shared" si="2"/>
        <v>0.1469944351629795</v>
      </c>
    </row>
    <row r="11" spans="1:14" ht="46.5" customHeight="1">
      <c r="A11" s="49"/>
      <c r="B11" s="11">
        <v>8</v>
      </c>
      <c r="C11" s="24" t="s">
        <v>22</v>
      </c>
      <c r="D11" s="15">
        <v>3</v>
      </c>
      <c r="E11" s="25">
        <v>131889</v>
      </c>
      <c r="F11" s="26">
        <v>27602517.239999998</v>
      </c>
      <c r="G11" s="27">
        <f t="shared" si="0"/>
        <v>209.28596956531626</v>
      </c>
      <c r="H11" s="28">
        <v>316.14499999999998</v>
      </c>
      <c r="I11" s="29">
        <v>35484735.450000003</v>
      </c>
      <c r="J11" s="30">
        <f t="shared" si="1"/>
        <v>269.05</v>
      </c>
      <c r="K11" s="31">
        <v>269.05</v>
      </c>
      <c r="L11" s="23">
        <f t="shared" si="3"/>
        <v>1.2855615718474234</v>
      </c>
      <c r="M11" s="47">
        <f t="shared" si="4"/>
        <v>7882218.2100000046</v>
      </c>
      <c r="N11" s="48">
        <f t="shared" si="2"/>
        <v>0.28556157184742337</v>
      </c>
    </row>
    <row r="12" spans="1:14" ht="48.75" customHeight="1">
      <c r="A12" s="49"/>
      <c r="B12" s="11">
        <v>9</v>
      </c>
      <c r="C12" s="24" t="s">
        <v>23</v>
      </c>
      <c r="D12" s="15">
        <v>7</v>
      </c>
      <c r="E12" s="25">
        <v>8813</v>
      </c>
      <c r="F12" s="26">
        <v>2017605.97</v>
      </c>
      <c r="G12" s="27">
        <f t="shared" si="0"/>
        <v>228.93520594576194</v>
      </c>
      <c r="H12" s="28">
        <v>469.7597499165156</v>
      </c>
      <c r="I12" s="29">
        <v>1036226.31</v>
      </c>
      <c r="J12" s="30">
        <f t="shared" si="1"/>
        <v>117.57929308975378</v>
      </c>
      <c r="K12" s="31">
        <v>166.7</v>
      </c>
      <c r="L12" s="23">
        <f t="shared" si="3"/>
        <v>0.51359201222030493</v>
      </c>
      <c r="M12" s="47">
        <f t="shared" si="4"/>
        <v>-981379.65999999992</v>
      </c>
      <c r="N12" s="48">
        <f t="shared" si="2"/>
        <v>-0.48640798777969507</v>
      </c>
    </row>
    <row r="13" spans="1:14" ht="37.5" customHeight="1">
      <c r="A13" s="49"/>
      <c r="B13" s="11">
        <v>10</v>
      </c>
      <c r="C13" s="24" t="s">
        <v>24</v>
      </c>
      <c r="D13" s="15"/>
      <c r="E13" s="25"/>
      <c r="F13" s="26"/>
      <c r="G13" s="27"/>
      <c r="H13" s="28"/>
      <c r="I13" s="29"/>
      <c r="J13" s="30"/>
      <c r="K13" s="31"/>
      <c r="L13" s="23"/>
      <c r="M13" s="47"/>
      <c r="N13" s="48"/>
    </row>
    <row r="14" spans="1:14" ht="46.5" customHeight="1">
      <c r="A14" s="49"/>
      <c r="B14" s="11">
        <v>11</v>
      </c>
      <c r="C14" s="24" t="s">
        <v>25</v>
      </c>
      <c r="D14" s="15"/>
      <c r="E14" s="25"/>
      <c r="F14" s="26"/>
      <c r="G14" s="27"/>
      <c r="H14" s="28"/>
      <c r="I14" s="29"/>
      <c r="J14" s="30"/>
      <c r="K14" s="28"/>
      <c r="L14" s="23"/>
      <c r="M14" s="47"/>
      <c r="N14" s="48"/>
    </row>
    <row r="15" spans="1:14" ht="46.5" customHeight="1">
      <c r="A15" s="49"/>
      <c r="B15" s="11">
        <v>12</v>
      </c>
      <c r="C15" s="24" t="s">
        <v>26</v>
      </c>
      <c r="D15" s="15">
        <v>4</v>
      </c>
      <c r="E15" s="25">
        <v>656232</v>
      </c>
      <c r="F15" s="26">
        <v>140524790.04000002</v>
      </c>
      <c r="G15" s="27">
        <f>F15/E15</f>
        <v>214.13888691804121</v>
      </c>
      <c r="H15" s="28">
        <v>392.95</v>
      </c>
      <c r="I15" s="29">
        <v>71483351.760000005</v>
      </c>
      <c r="J15" s="30">
        <f>I15/E15</f>
        <v>108.93</v>
      </c>
      <c r="K15" s="28">
        <v>108.93</v>
      </c>
      <c r="L15" s="23">
        <f>I15/F15</f>
        <v>0.50868855053725714</v>
      </c>
      <c r="M15" s="47">
        <f>I15-F15</f>
        <v>-69041438.280000016</v>
      </c>
      <c r="N15" s="48">
        <f>L15-1</f>
        <v>-0.49131144946274286</v>
      </c>
    </row>
    <row r="16" spans="1:14" ht="100.5" customHeight="1">
      <c r="A16" s="49"/>
      <c r="B16" s="12">
        <v>13</v>
      </c>
      <c r="C16" s="32" t="s">
        <v>27</v>
      </c>
      <c r="D16" s="15">
        <v>11353</v>
      </c>
      <c r="E16" s="25">
        <v>16919498.899999999</v>
      </c>
      <c r="F16" s="25">
        <v>10787010392</v>
      </c>
      <c r="G16" s="27">
        <f>F16/E16</f>
        <v>637.54904656189319</v>
      </c>
      <c r="H16" s="28"/>
      <c r="I16" s="33">
        <v>9109815701</v>
      </c>
      <c r="J16" s="30">
        <f>I16/E16</f>
        <v>538.42112906783552</v>
      </c>
      <c r="K16" s="31">
        <v>619.9</v>
      </c>
      <c r="L16" s="23">
        <f>I16/F16</f>
        <v>0.84451718965211509</v>
      </c>
      <c r="M16" s="47">
        <f>I16-F16</f>
        <v>-1677194691</v>
      </c>
      <c r="N16" s="50">
        <f>L16-1</f>
        <v>-0.15548281034788491</v>
      </c>
    </row>
    <row r="17" spans="1:14" ht="50.25" customHeight="1" thickBot="1">
      <c r="A17" s="49"/>
      <c r="B17" s="13">
        <v>14</v>
      </c>
      <c r="C17" s="34" t="s">
        <v>28</v>
      </c>
      <c r="D17" s="15"/>
      <c r="E17" s="25"/>
      <c r="F17" s="35"/>
      <c r="G17" s="36"/>
      <c r="H17" s="28"/>
      <c r="I17" s="33"/>
      <c r="J17" s="37"/>
      <c r="K17" s="38"/>
      <c r="L17" s="23"/>
      <c r="M17" s="47"/>
      <c r="N17" s="50"/>
    </row>
    <row r="18" spans="1:14" ht="98.25" customHeight="1" thickBot="1">
      <c r="A18" s="51"/>
      <c r="B18" s="39" t="s">
        <v>29</v>
      </c>
      <c r="C18" s="52"/>
      <c r="D18" s="40">
        <f>SUM(D4:D17)</f>
        <v>14003</v>
      </c>
      <c r="E18" s="41">
        <f>SUM(E4:E17)</f>
        <v>48938357.379999995</v>
      </c>
      <c r="F18" s="42">
        <f>SUM(F4:F17)</f>
        <v>16688199719.77</v>
      </c>
      <c r="G18" s="42"/>
      <c r="H18" s="43"/>
      <c r="I18" s="42">
        <f>SUM(I4:I17)</f>
        <v>14034519796.76</v>
      </c>
      <c r="J18" s="42"/>
      <c r="K18" s="53"/>
      <c r="L18" s="44">
        <f>I18/F18</f>
        <v>0.84098464977823417</v>
      </c>
      <c r="M18" s="45">
        <f>I18-F18</f>
        <v>-2653679923.0100002</v>
      </c>
      <c r="N18" s="54">
        <f>L18-1</f>
        <v>-0.15901535022176583</v>
      </c>
    </row>
  </sheetData>
  <mergeCells count="3">
    <mergeCell ref="A4:A18"/>
    <mergeCell ref="B18:C18"/>
    <mergeCell ref="A1:N1"/>
  </mergeCells>
  <pageMargins left="0.70866141732283472" right="0.70866141732283472" top="0.74803149606299213" bottom="0.74803149606299213" header="0.31496062992125984" footer="0.31496062992125984"/>
  <pageSetup paperSize="9" scale="3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2018-10-25T11:00:47Z</dcterms:modified>
</cp:coreProperties>
</file>