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5480" windowHeight="1164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1"/>
  <c r="N17" s="1"/>
  <c r="M17"/>
  <c r="L16" l="1"/>
  <c r="N16" s="1"/>
  <c r="M16"/>
  <c r="L15" l="1"/>
  <c r="N15" s="1"/>
  <c r="M15"/>
  <c r="L14" l="1"/>
  <c r="N14" s="1"/>
  <c r="M14"/>
  <c r="L13" l="1"/>
  <c r="N13" s="1"/>
  <c r="M13"/>
  <c r="L12" l="1"/>
  <c r="N12" s="1"/>
  <c r="M12"/>
  <c r="L11" l="1"/>
  <c r="N11" s="1"/>
  <c r="M11"/>
  <c r="L10" l="1"/>
  <c r="N10" s="1"/>
  <c r="M10"/>
  <c r="L9" l="1"/>
  <c r="N9" s="1"/>
  <c r="M9"/>
  <c r="L8" l="1"/>
  <c r="N8" s="1"/>
  <c r="M8"/>
  <c r="M7" l="1"/>
  <c r="L7"/>
  <c r="N7" s="1"/>
  <c r="M6" l="1"/>
  <c r="L6"/>
  <c r="N6" s="1"/>
  <c r="N5" l="1"/>
  <c r="M5"/>
  <c r="L5"/>
  <c r="M4" l="1"/>
  <c r="L4"/>
  <c r="N4" s="1"/>
  <c r="D18" l="1"/>
  <c r="F18" l="1"/>
  <c r="E18"/>
  <c r="I18" l="1"/>
  <c r="M18" s="1"/>
  <c r="L18" l="1"/>
  <c r="N18" s="1"/>
</calcChain>
</file>

<file path=xl/sharedStrings.xml><?xml version="1.0" encoding="utf-8"?>
<sst xmlns="http://schemas.openxmlformats.org/spreadsheetml/2006/main" count="34" uniqueCount="34">
  <si>
    <t>Категории</t>
  </si>
  <si>
    <t>№ сегмента</t>
  </si>
  <si>
    <t>Кол-во участков</t>
  </si>
  <si>
    <t>Общая площадь      (кв.м)</t>
  </si>
  <si>
    <t>КС 2012                 (руб.)</t>
  </si>
  <si>
    <t>Уровень КС 2012 за 1 кв.м. (руб.)</t>
  </si>
  <si>
    <t>Ср.УПКС 2012 по району</t>
  </si>
  <si>
    <t>КС 2018              (руб.)</t>
  </si>
  <si>
    <t>Уровень КС 2018 за 1 кв.м. (руб.)</t>
  </si>
  <si>
    <t>Ср.УПКС 2018 по району</t>
  </si>
  <si>
    <t>Темп роста</t>
  </si>
  <si>
    <t>Отклонение            руб.</t>
  </si>
  <si>
    <t>Отклонение  %</t>
  </si>
  <si>
    <t>ЗНП</t>
  </si>
  <si>
    <t>Итого по ЗНП</t>
  </si>
  <si>
    <t>7=6/5</t>
  </si>
  <si>
    <t>10=9/5</t>
  </si>
  <si>
    <t>12=9/6</t>
  </si>
  <si>
    <t>13=9-6</t>
  </si>
  <si>
    <t>Барковское МО</t>
  </si>
  <si>
    <t>Большемеликское МО</t>
  </si>
  <si>
    <t>Наименование МО</t>
  </si>
  <si>
    <t>Лесновское МО</t>
  </si>
  <si>
    <t>Малосеменовское МО</t>
  </si>
  <si>
    <t>Новопокровское</t>
  </si>
  <si>
    <t>Октябрьское МО</t>
  </si>
  <si>
    <t>Первомайское МО</t>
  </si>
  <si>
    <t>Репинское МО</t>
  </si>
  <si>
    <t>Родничковское МО</t>
  </si>
  <si>
    <t>Соцземледельское МО</t>
  </si>
  <si>
    <t>Старохоперское МО</t>
  </si>
  <si>
    <t>Терновское МО</t>
  </si>
  <si>
    <t>Тростянское МО</t>
  </si>
  <si>
    <t>Хоперское МО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</si>
</sst>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b/>
      <sz val="15"/>
      <color rgb="FF00000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5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14"/>
      <name val="Calibri"/>
      <family val="2"/>
      <charset val="204"/>
    </font>
    <font>
      <b/>
      <sz val="15"/>
      <color theme="1"/>
      <name val="Calibri"/>
      <family val="2"/>
      <scheme val="minor"/>
    </font>
    <font>
      <b/>
      <sz val="15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3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3" fontId="2" fillId="2" borderId="3" xfId="1" applyNumberFormat="1" applyFont="1" applyFill="1" applyBorder="1" applyAlignment="1">
      <alignment horizontal="center" vertical="center" wrapText="1"/>
    </xf>
    <xf numFmtId="0" fontId="2" fillId="2" borderId="30" xfId="1" applyFont="1" applyFill="1" applyBorder="1" applyAlignment="1">
      <alignment horizontal="center" vertical="center" wrapText="1"/>
    </xf>
    <xf numFmtId="0" fontId="2" fillId="2" borderId="31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3" fontId="5" fillId="5" borderId="27" xfId="1" applyNumberFormat="1" applyFont="1" applyFill="1" applyBorder="1" applyAlignment="1">
      <alignment horizontal="center" vertical="center"/>
    </xf>
    <xf numFmtId="164" fontId="5" fillId="5" borderId="28" xfId="1" applyNumberFormat="1" applyFont="1" applyFill="1" applyBorder="1" applyAlignment="1">
      <alignment horizontal="center" vertical="center"/>
    </xf>
    <xf numFmtId="3" fontId="5" fillId="6" borderId="27" xfId="1" applyNumberFormat="1" applyFont="1" applyFill="1" applyBorder="1" applyAlignment="1">
      <alignment horizontal="center" vertical="center"/>
    </xf>
    <xf numFmtId="164" fontId="5" fillId="6" borderId="27" xfId="1" applyNumberFormat="1" applyFont="1" applyFill="1" applyBorder="1" applyAlignment="1">
      <alignment horizontal="center" vertical="center"/>
    </xf>
    <xf numFmtId="2" fontId="5" fillId="6" borderId="29" xfId="1" applyNumberFormat="1" applyFont="1" applyFill="1" applyBorder="1" applyAlignment="1">
      <alignment horizontal="center" vertical="center"/>
    </xf>
    <xf numFmtId="164" fontId="5" fillId="5" borderId="27" xfId="1" applyNumberFormat="1" applyFont="1" applyFill="1" applyBorder="1" applyAlignment="1">
      <alignment horizontal="center" vertical="center"/>
    </xf>
    <xf numFmtId="9" fontId="6" fillId="5" borderId="33" xfId="2" applyFont="1" applyFill="1" applyBorder="1" applyAlignment="1">
      <alignment horizontal="center" vertical="center"/>
    </xf>
    <xf numFmtId="164" fontId="7" fillId="6" borderId="28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11" xfId="1" applyFont="1" applyFill="1" applyBorder="1" applyAlignment="1">
      <alignment horizontal="center" vertical="center" wrapText="1"/>
    </xf>
    <xf numFmtId="3" fontId="2" fillId="0" borderId="7" xfId="1" applyNumberFormat="1" applyFont="1" applyFill="1" applyBorder="1" applyAlignment="1">
      <alignment horizontal="center" vertical="center"/>
    </xf>
    <xf numFmtId="164" fontId="2" fillId="0" borderId="12" xfId="1" applyNumberFormat="1" applyFont="1" applyFill="1" applyBorder="1" applyAlignment="1">
      <alignment horizontal="center" vertical="center"/>
    </xf>
    <xf numFmtId="3" fontId="2" fillId="0" borderId="13" xfId="1" applyNumberFormat="1" applyFont="1" applyFill="1" applyBorder="1" applyAlignment="1">
      <alignment horizontal="center" vertical="center"/>
    </xf>
    <xf numFmtId="4" fontId="2" fillId="0" borderId="7" xfId="1" applyNumberFormat="1" applyFont="1" applyFill="1" applyBorder="1" applyAlignment="1">
      <alignment horizontal="center" vertical="center"/>
    </xf>
    <xf numFmtId="4" fontId="3" fillId="0" borderId="12" xfId="1" applyNumberFormat="1" applyFont="1" applyFill="1" applyBorder="1" applyAlignment="1">
      <alignment horizontal="center" vertical="center"/>
    </xf>
    <xf numFmtId="3" fontId="3" fillId="0" borderId="14" xfId="1" applyNumberFormat="1" applyFont="1" applyFill="1" applyBorder="1" applyAlignment="1">
      <alignment horizontal="center" vertical="center"/>
    </xf>
    <xf numFmtId="4" fontId="3" fillId="0" borderId="7" xfId="1" applyNumberFormat="1" applyFont="1" applyFill="1" applyBorder="1" applyAlignment="1">
      <alignment horizontal="center" vertical="center"/>
    </xf>
    <xf numFmtId="4" fontId="3" fillId="0" borderId="15" xfId="1" applyNumberFormat="1" applyFont="1" applyFill="1" applyBorder="1" applyAlignment="1">
      <alignment horizontal="center" vertical="center"/>
    </xf>
    <xf numFmtId="4" fontId="3" fillId="0" borderId="23" xfId="1" applyNumberFormat="1" applyFont="1" applyFill="1" applyBorder="1" applyAlignment="1">
      <alignment horizontal="center" vertical="center"/>
    </xf>
    <xf numFmtId="0" fontId="2" fillId="3" borderId="25" xfId="1" applyFont="1" applyFill="1" applyBorder="1" applyAlignment="1">
      <alignment horizontal="center" vertical="center"/>
    </xf>
    <xf numFmtId="3" fontId="2" fillId="4" borderId="27" xfId="1" applyNumberFormat="1" applyFont="1" applyFill="1" applyBorder="1" applyAlignment="1">
      <alignment horizontal="center" vertical="center"/>
    </xf>
    <xf numFmtId="164" fontId="2" fillId="4" borderId="28" xfId="1" applyNumberFormat="1" applyFont="1" applyFill="1" applyBorder="1" applyAlignment="1">
      <alignment horizontal="center" vertical="center"/>
    </xf>
    <xf numFmtId="3" fontId="2" fillId="3" borderId="27" xfId="1" applyNumberFormat="1" applyFont="1" applyFill="1" applyBorder="1" applyAlignment="1">
      <alignment horizontal="center" vertical="center"/>
    </xf>
    <xf numFmtId="164" fontId="2" fillId="3" borderId="27" xfId="1" applyNumberFormat="1" applyFont="1" applyFill="1" applyBorder="1" applyAlignment="1">
      <alignment horizontal="center" vertical="center"/>
    </xf>
    <xf numFmtId="2" fontId="2" fillId="3" borderId="29" xfId="1" applyNumberFormat="1" applyFont="1" applyFill="1" applyBorder="1" applyAlignment="1">
      <alignment horizontal="center" vertical="center"/>
    </xf>
    <xf numFmtId="164" fontId="2" fillId="4" borderId="27" xfId="1" applyNumberFormat="1" applyFont="1" applyFill="1" applyBorder="1" applyAlignment="1">
      <alignment horizontal="center" vertical="center"/>
    </xf>
    <xf numFmtId="9" fontId="4" fillId="4" borderId="33" xfId="2" applyFont="1" applyFill="1" applyBorder="1" applyAlignment="1">
      <alignment horizontal="center" vertical="center"/>
    </xf>
    <xf numFmtId="2" fontId="2" fillId="0" borderId="8" xfId="1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/>
    </xf>
    <xf numFmtId="9" fontId="8" fillId="0" borderId="32" xfId="2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 wrapText="1"/>
    </xf>
    <xf numFmtId="3" fontId="3" fillId="0" borderId="19" xfId="1" applyNumberFormat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>
      <alignment horizontal="center" vertical="center"/>
    </xf>
    <xf numFmtId="4" fontId="2" fillId="0" borderId="22" xfId="1" applyNumberFormat="1" applyFont="1" applyFill="1" applyBorder="1" applyAlignment="1">
      <alignment horizontal="center" vertical="center"/>
    </xf>
    <xf numFmtId="4" fontId="3" fillId="0" borderId="22" xfId="1" applyNumberFormat="1" applyFont="1" applyFill="1" applyBorder="1" applyAlignment="1">
      <alignment horizontal="center" vertical="center"/>
    </xf>
    <xf numFmtId="3" fontId="2" fillId="0" borderId="4" xfId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164" fontId="9" fillId="3" borderId="28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"/>
  <sheetViews>
    <sheetView tabSelected="1" zoomScale="60" zoomScaleNormal="60" workbookViewId="0">
      <selection activeCell="D14" sqref="D14"/>
    </sheetView>
  </sheetViews>
  <sheetFormatPr defaultRowHeight="19.5"/>
  <cols>
    <col min="1" max="1" width="8.28515625" style="20" customWidth="1"/>
    <col min="2" max="2" width="9.140625" style="20"/>
    <col min="3" max="3" width="39.5703125" style="20" customWidth="1"/>
    <col min="4" max="4" width="15" style="20" customWidth="1"/>
    <col min="5" max="5" width="23.85546875" style="20" customWidth="1"/>
    <col min="6" max="6" width="31" style="20" customWidth="1"/>
    <col min="7" max="7" width="15.5703125" style="20" customWidth="1"/>
    <col min="8" max="8" width="13.42578125" style="20" customWidth="1"/>
    <col min="9" max="9" width="22.5703125" style="20" customWidth="1"/>
    <col min="10" max="10" width="12.7109375" style="20" customWidth="1"/>
    <col min="11" max="11" width="11.42578125" style="20" customWidth="1"/>
    <col min="12" max="12" width="12" style="20" customWidth="1"/>
    <col min="13" max="13" width="24.85546875" style="20" customWidth="1"/>
    <col min="14" max="14" width="20.85546875" style="20" customWidth="1"/>
    <col min="15" max="16384" width="9.140625" style="20"/>
  </cols>
  <sheetData>
    <row r="1" spans="1:14" ht="34.5" customHeight="1" thickBot="1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98.25" thickBot="1">
      <c r="A2" s="1" t="s">
        <v>0</v>
      </c>
      <c r="B2" s="1" t="s">
        <v>1</v>
      </c>
      <c r="C2" s="1" t="s">
        <v>21</v>
      </c>
      <c r="D2" s="8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</row>
    <row r="3" spans="1:14" ht="20.25" thickBot="1">
      <c r="A3" s="2">
        <v>1</v>
      </c>
      <c r="B3" s="3">
        <v>2</v>
      </c>
      <c r="C3" s="3">
        <v>3</v>
      </c>
      <c r="D3" s="4">
        <v>4</v>
      </c>
      <c r="E3" s="3">
        <v>5</v>
      </c>
      <c r="F3" s="3">
        <v>6</v>
      </c>
      <c r="G3" s="3" t="s">
        <v>15</v>
      </c>
      <c r="H3" s="3">
        <v>8</v>
      </c>
      <c r="I3" s="3">
        <v>9</v>
      </c>
      <c r="J3" s="3" t="s">
        <v>16</v>
      </c>
      <c r="K3" s="3">
        <v>11</v>
      </c>
      <c r="L3" s="3" t="s">
        <v>17</v>
      </c>
      <c r="M3" s="3" t="s">
        <v>18</v>
      </c>
      <c r="N3" s="5">
        <v>14</v>
      </c>
    </row>
    <row r="4" spans="1:14" ht="44.25" customHeight="1" thickBot="1">
      <c r="A4" s="50" t="s">
        <v>13</v>
      </c>
      <c r="B4" s="17">
        <v>1</v>
      </c>
      <c r="C4" s="19" t="s">
        <v>19</v>
      </c>
      <c r="D4" s="9">
        <v>750</v>
      </c>
      <c r="E4" s="10">
        <v>417105.6</v>
      </c>
      <c r="F4" s="11">
        <v>649614239</v>
      </c>
      <c r="G4" s="11"/>
      <c r="H4" s="12"/>
      <c r="I4" s="11">
        <v>302467681</v>
      </c>
      <c r="J4" s="11"/>
      <c r="K4" s="16"/>
      <c r="L4" s="13">
        <f>I4/F4</f>
        <v>0.46561122407909533</v>
      </c>
      <c r="M4" s="14">
        <f>I4-F4</f>
        <v>-347146558</v>
      </c>
      <c r="N4" s="15">
        <f>L4-1</f>
        <v>-0.53438877592090472</v>
      </c>
    </row>
    <row r="5" spans="1:14" ht="47.25" customHeight="1" thickBot="1">
      <c r="A5" s="51"/>
      <c r="B5" s="18">
        <v>2</v>
      </c>
      <c r="C5" s="21" t="s">
        <v>20</v>
      </c>
      <c r="D5" s="22">
        <v>2511</v>
      </c>
      <c r="E5" s="23">
        <v>6573757.4000000004</v>
      </c>
      <c r="F5" s="24">
        <v>2406785732</v>
      </c>
      <c r="G5" s="25"/>
      <c r="H5" s="26"/>
      <c r="I5" s="27">
        <v>1114042532</v>
      </c>
      <c r="J5" s="28"/>
      <c r="K5" s="29"/>
      <c r="L5" s="13">
        <f>I5/F5</f>
        <v>0.46287565909502409</v>
      </c>
      <c r="M5" s="14">
        <f>I5-F5</f>
        <v>-1292743200</v>
      </c>
      <c r="N5" s="15">
        <f>L5-1</f>
        <v>-0.53712434090497596</v>
      </c>
    </row>
    <row r="6" spans="1:14" ht="31.5" customHeight="1" thickBot="1">
      <c r="A6" s="51"/>
      <c r="B6" s="18">
        <v>3</v>
      </c>
      <c r="C6" s="21" t="s">
        <v>22</v>
      </c>
      <c r="D6" s="22">
        <v>795</v>
      </c>
      <c r="E6" s="23">
        <v>2952909</v>
      </c>
      <c r="F6" s="24">
        <v>1004018586</v>
      </c>
      <c r="G6" s="25"/>
      <c r="H6" s="26"/>
      <c r="I6" s="27">
        <v>466323752</v>
      </c>
      <c r="J6" s="28"/>
      <c r="K6" s="29"/>
      <c r="L6" s="13">
        <f>I6/F6</f>
        <v>0.46445729043505973</v>
      </c>
      <c r="M6" s="14">
        <f>I6-F6</f>
        <v>-537694834</v>
      </c>
      <c r="N6" s="15">
        <f>L6-1</f>
        <v>-0.53554270956494032</v>
      </c>
    </row>
    <row r="7" spans="1:14" ht="33.75" customHeight="1" thickBot="1">
      <c r="A7" s="51"/>
      <c r="B7" s="18">
        <v>4</v>
      </c>
      <c r="C7" s="21" t="s">
        <v>23</v>
      </c>
      <c r="D7" s="22">
        <v>621</v>
      </c>
      <c r="E7" s="23">
        <v>1562601</v>
      </c>
      <c r="F7" s="24">
        <v>554965686</v>
      </c>
      <c r="G7" s="25"/>
      <c r="H7" s="26"/>
      <c r="I7" s="27">
        <v>256765021</v>
      </c>
      <c r="J7" s="28"/>
      <c r="K7" s="29"/>
      <c r="L7" s="13">
        <f>I7/F7</f>
        <v>0.46266828288190776</v>
      </c>
      <c r="M7" s="14">
        <f>I7-F7</f>
        <v>-298200665</v>
      </c>
      <c r="N7" s="15">
        <f>L7-1</f>
        <v>-0.53733171711809224</v>
      </c>
    </row>
    <row r="8" spans="1:14" ht="35.25" customHeight="1">
      <c r="A8" s="51"/>
      <c r="B8" s="18">
        <v>5</v>
      </c>
      <c r="C8" s="21" t="s">
        <v>24</v>
      </c>
      <c r="D8" s="22">
        <v>689</v>
      </c>
      <c r="E8" s="23">
        <v>1445856</v>
      </c>
      <c r="F8" s="24">
        <v>598084911</v>
      </c>
      <c r="G8" s="25"/>
      <c r="H8" s="26"/>
      <c r="I8" s="27">
        <v>268930618</v>
      </c>
      <c r="J8" s="28"/>
      <c r="K8" s="29"/>
      <c r="L8" s="39">
        <f>I8/F8</f>
        <v>0.44965290555541204</v>
      </c>
      <c r="M8" s="40">
        <f>I8-F8</f>
        <v>-329154293</v>
      </c>
      <c r="N8" s="41">
        <f>L8-1</f>
        <v>-0.55034709444458796</v>
      </c>
    </row>
    <row r="9" spans="1:14" ht="39" customHeight="1">
      <c r="A9" s="51"/>
      <c r="B9" s="18">
        <v>6</v>
      </c>
      <c r="C9" s="21" t="s">
        <v>25</v>
      </c>
      <c r="D9" s="22">
        <v>1368</v>
      </c>
      <c r="E9" s="23">
        <v>2627580.2000000002</v>
      </c>
      <c r="F9" s="24">
        <v>825238473</v>
      </c>
      <c r="G9" s="25"/>
      <c r="H9" s="26"/>
      <c r="I9" s="27">
        <v>478767335</v>
      </c>
      <c r="J9" s="28"/>
      <c r="K9" s="29"/>
      <c r="L9" s="39">
        <f>I9/F9</f>
        <v>0.58015634348642398</v>
      </c>
      <c r="M9" s="40">
        <f>I9-F9</f>
        <v>-346471138</v>
      </c>
      <c r="N9" s="41">
        <f>L9-1</f>
        <v>-0.41984365651357602</v>
      </c>
    </row>
    <row r="10" spans="1:14" ht="30" customHeight="1">
      <c r="A10" s="51"/>
      <c r="B10" s="18">
        <v>7</v>
      </c>
      <c r="C10" s="21" t="s">
        <v>26</v>
      </c>
      <c r="D10" s="22">
        <v>802</v>
      </c>
      <c r="E10" s="23">
        <v>1593989.5</v>
      </c>
      <c r="F10" s="24">
        <v>337363541</v>
      </c>
      <c r="G10" s="25"/>
      <c r="H10" s="26"/>
      <c r="I10" s="27">
        <v>204923530</v>
      </c>
      <c r="J10" s="28"/>
      <c r="K10" s="29"/>
      <c r="L10" s="39">
        <f>I10/F10</f>
        <v>0.60742642608200514</v>
      </c>
      <c r="M10" s="40">
        <f>I10-F10</f>
        <v>-132440011</v>
      </c>
      <c r="N10" s="41">
        <f>L10-1</f>
        <v>-0.39257357391799486</v>
      </c>
    </row>
    <row r="11" spans="1:14" ht="46.5" customHeight="1">
      <c r="A11" s="51"/>
      <c r="B11" s="18">
        <v>8</v>
      </c>
      <c r="C11" s="21" t="s">
        <v>27</v>
      </c>
      <c r="D11" s="22">
        <v>2607</v>
      </c>
      <c r="E11" s="23">
        <v>4782509.8</v>
      </c>
      <c r="F11" s="24">
        <v>2079827526</v>
      </c>
      <c r="G11" s="25"/>
      <c r="H11" s="26"/>
      <c r="I11" s="27">
        <v>843581776</v>
      </c>
      <c r="J11" s="28"/>
      <c r="K11" s="29"/>
      <c r="L11" s="39">
        <f>I11/F11</f>
        <v>0.40560179411723007</v>
      </c>
      <c r="M11" s="40">
        <f>I11-F11</f>
        <v>-1236245750</v>
      </c>
      <c r="N11" s="41">
        <f>L11-1</f>
        <v>-0.59439820588276993</v>
      </c>
    </row>
    <row r="12" spans="1:14" ht="37.5" customHeight="1">
      <c r="A12" s="51"/>
      <c r="B12" s="18">
        <v>9</v>
      </c>
      <c r="C12" s="21" t="s">
        <v>28</v>
      </c>
      <c r="D12" s="22">
        <v>1124</v>
      </c>
      <c r="E12" s="23">
        <v>3607736</v>
      </c>
      <c r="F12" s="24">
        <v>1209557785</v>
      </c>
      <c r="G12" s="25"/>
      <c r="H12" s="26"/>
      <c r="I12" s="27">
        <v>595982845</v>
      </c>
      <c r="J12" s="28"/>
      <c r="K12" s="29"/>
      <c r="L12" s="39">
        <f>I12/F12</f>
        <v>0.49272788153730085</v>
      </c>
      <c r="M12" s="40">
        <f>I12-F12</f>
        <v>-613574940</v>
      </c>
      <c r="N12" s="41">
        <f>L12-1</f>
        <v>-0.50727211846269915</v>
      </c>
    </row>
    <row r="13" spans="1:14" ht="36" customHeight="1">
      <c r="A13" s="51"/>
      <c r="B13" s="18">
        <v>10</v>
      </c>
      <c r="C13" s="21" t="s">
        <v>29</v>
      </c>
      <c r="D13" s="22">
        <v>454</v>
      </c>
      <c r="E13" s="23">
        <v>854975.3</v>
      </c>
      <c r="F13" s="24">
        <v>275468711</v>
      </c>
      <c r="G13" s="25"/>
      <c r="H13" s="26"/>
      <c r="I13" s="27">
        <v>112185990</v>
      </c>
      <c r="J13" s="28"/>
      <c r="K13" s="29"/>
      <c r="L13" s="39">
        <f>I13/F13</f>
        <v>0.40725492776564376</v>
      </c>
      <c r="M13" s="40">
        <f>I13-F13</f>
        <v>-163282721</v>
      </c>
      <c r="N13" s="41">
        <f>L13-1</f>
        <v>-0.59274507223435624</v>
      </c>
    </row>
    <row r="14" spans="1:14" ht="36" customHeight="1">
      <c r="A14" s="51"/>
      <c r="B14" s="18">
        <v>11</v>
      </c>
      <c r="C14" s="21" t="s">
        <v>30</v>
      </c>
      <c r="D14" s="22">
        <v>593</v>
      </c>
      <c r="E14" s="23">
        <v>2046823.5</v>
      </c>
      <c r="F14" s="24">
        <v>790425957</v>
      </c>
      <c r="G14" s="25"/>
      <c r="H14" s="26"/>
      <c r="I14" s="27">
        <v>360454929</v>
      </c>
      <c r="J14" s="28"/>
      <c r="K14" s="26"/>
      <c r="L14" s="39">
        <f>I14/F14</f>
        <v>0.45602617905929926</v>
      </c>
      <c r="M14" s="40">
        <f>I14-F14</f>
        <v>-429971028</v>
      </c>
      <c r="N14" s="41">
        <f>L14-1</f>
        <v>-0.54397382094070079</v>
      </c>
    </row>
    <row r="15" spans="1:14" ht="46.5" customHeight="1">
      <c r="A15" s="51"/>
      <c r="B15" s="18">
        <v>12</v>
      </c>
      <c r="C15" s="21" t="s">
        <v>31</v>
      </c>
      <c r="D15" s="22">
        <v>1615</v>
      </c>
      <c r="E15" s="23">
        <v>6990435.7000000002</v>
      </c>
      <c r="F15" s="24">
        <v>2716725463</v>
      </c>
      <c r="G15" s="25"/>
      <c r="H15" s="26"/>
      <c r="I15" s="27">
        <v>1035281317</v>
      </c>
      <c r="J15" s="28"/>
      <c r="K15" s="26"/>
      <c r="L15" s="39">
        <f>I15/F15</f>
        <v>0.38107689978242015</v>
      </c>
      <c r="M15" s="40">
        <f>I15-F15</f>
        <v>-1681444146</v>
      </c>
      <c r="N15" s="41">
        <f>L15-1</f>
        <v>-0.6189231002175799</v>
      </c>
    </row>
    <row r="16" spans="1:14" ht="50.25" customHeight="1">
      <c r="A16" s="51"/>
      <c r="B16" s="42">
        <v>13</v>
      </c>
      <c r="C16" s="43" t="s">
        <v>32</v>
      </c>
      <c r="D16" s="22">
        <v>1562</v>
      </c>
      <c r="E16" s="23">
        <v>3738885.2</v>
      </c>
      <c r="F16" s="23">
        <v>1659587490</v>
      </c>
      <c r="G16" s="25"/>
      <c r="H16" s="26"/>
      <c r="I16" s="44">
        <v>679816658</v>
      </c>
      <c r="J16" s="28"/>
      <c r="K16" s="29"/>
      <c r="L16" s="39">
        <f>I16/F16</f>
        <v>0.40962990025913004</v>
      </c>
      <c r="M16" s="40">
        <f>I16-F16</f>
        <v>-979770832</v>
      </c>
      <c r="N16" s="41">
        <f>L16-1</f>
        <v>-0.59037009974086996</v>
      </c>
    </row>
    <row r="17" spans="1:14" ht="37.5" customHeight="1" thickBot="1">
      <c r="A17" s="51"/>
      <c r="B17" s="45">
        <v>14</v>
      </c>
      <c r="C17" s="46" t="s">
        <v>33</v>
      </c>
      <c r="D17" s="22">
        <v>2271</v>
      </c>
      <c r="E17" s="23">
        <v>3343314.8</v>
      </c>
      <c r="F17" s="47">
        <v>1664153712</v>
      </c>
      <c r="G17" s="48"/>
      <c r="H17" s="26"/>
      <c r="I17" s="44">
        <v>592120185</v>
      </c>
      <c r="J17" s="49"/>
      <c r="K17" s="30"/>
      <c r="L17" s="39">
        <f>I17/F17</f>
        <v>0.35580858951327449</v>
      </c>
      <c r="M17" s="40">
        <f>I17-F17</f>
        <v>-1072033527</v>
      </c>
      <c r="N17" s="41">
        <f>L17-1</f>
        <v>-0.64419141048672546</v>
      </c>
    </row>
    <row r="18" spans="1:14" ht="41.25" customHeight="1" thickBot="1">
      <c r="A18" s="52"/>
      <c r="B18" s="31" t="s">
        <v>14</v>
      </c>
      <c r="C18" s="53"/>
      <c r="D18" s="32">
        <f>SUM(D4:D17)</f>
        <v>17762</v>
      </c>
      <c r="E18" s="33">
        <f>SUM(E4:E17)</f>
        <v>42538479</v>
      </c>
      <c r="F18" s="34">
        <f>SUM(F4:F17)</f>
        <v>16771817812</v>
      </c>
      <c r="G18" s="34"/>
      <c r="H18" s="35"/>
      <c r="I18" s="34">
        <f>SUM(I4:I17)</f>
        <v>7311644169</v>
      </c>
      <c r="J18" s="34"/>
      <c r="K18" s="54"/>
      <c r="L18" s="36">
        <f>I18/F18</f>
        <v>0.43594822284371709</v>
      </c>
      <c r="M18" s="37">
        <f>I18-F18</f>
        <v>-9460173643</v>
      </c>
      <c r="N18" s="38">
        <f>L18-1</f>
        <v>-0.56405177715628296</v>
      </c>
    </row>
  </sheetData>
  <mergeCells count="3">
    <mergeCell ref="A4:A18"/>
    <mergeCell ref="B18:C18"/>
    <mergeCell ref="A1:N1"/>
  </mergeCells>
  <pageMargins left="0.70866141732283472" right="0.70866141732283472" top="0.74803149606299213" bottom="0.74803149606299213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2018-10-25T12:27:49Z</dcterms:modified>
</cp:coreProperties>
</file>